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kocher24-my.sharepoint.com/personal/rudolf_gissibl_kocher24_de/Documents/"/>
    </mc:Choice>
  </mc:AlternateContent>
  <xr:revisionPtr revIDLastSave="344" documentId="8_{8FC0F900-2142-4AB2-9365-050EC1BEA9D0}" xr6:coauthVersionLast="47" xr6:coauthVersionMax="47" xr10:uidLastSave="{BD5F0C2C-9DC0-4DDF-AF85-469AC8DCF7CD}"/>
  <bookViews>
    <workbookView xWindow="-120" yWindow="-120" windowWidth="29040" windowHeight="15720" xr2:uid="{476CB1A4-8CEE-4225-B891-7467597DF00B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7" i="1" l="1"/>
  <c r="F37" i="1" s="1"/>
  <c r="E36" i="1"/>
  <c r="F36" i="1" s="1"/>
  <c r="E35" i="1"/>
  <c r="F35" i="1" s="1"/>
  <c r="E34" i="1"/>
  <c r="F34" i="1" s="1"/>
  <c r="C37" i="1"/>
  <c r="C36" i="1"/>
  <c r="C35" i="1"/>
  <c r="C34" i="1"/>
  <c r="D34" i="1" s="1"/>
  <c r="D30" i="1"/>
  <c r="E30" i="1" s="1"/>
  <c r="D29" i="1"/>
  <c r="E29" i="1" s="1"/>
  <c r="D28" i="1"/>
  <c r="E28" i="1" s="1"/>
  <c r="D27" i="1"/>
  <c r="E27" i="1" s="1"/>
  <c r="D26" i="1"/>
  <c r="E26" i="1" s="1"/>
  <c r="D25" i="1"/>
  <c r="E25" i="1" s="1"/>
  <c r="D24" i="1"/>
  <c r="E24" i="1" s="1"/>
  <c r="D23" i="1"/>
  <c r="E23" i="1" s="1"/>
  <c r="D22" i="1"/>
  <c r="E22" i="1" s="1"/>
  <c r="G22" i="1" s="1"/>
  <c r="H22" i="1" s="1"/>
  <c r="J22" i="1" s="1"/>
  <c r="D21" i="1"/>
  <c r="E21" i="1" s="1"/>
  <c r="D20" i="1"/>
  <c r="E20" i="1" s="1"/>
  <c r="D19" i="1"/>
  <c r="E19" i="1" s="1"/>
  <c r="D18" i="1"/>
  <c r="E18" i="1" s="1"/>
  <c r="D17" i="1"/>
  <c r="E17" i="1" s="1"/>
  <c r="D16" i="1"/>
  <c r="E16" i="1" s="1"/>
  <c r="D15" i="1"/>
  <c r="E15" i="1" s="1"/>
  <c r="D14" i="1"/>
  <c r="E14" i="1" s="1"/>
  <c r="D13" i="1"/>
  <c r="E13" i="1" s="1"/>
  <c r="D12" i="1"/>
  <c r="E12" i="1" s="1"/>
  <c r="D11" i="1"/>
  <c r="E11" i="1" s="1"/>
  <c r="D10" i="1"/>
  <c r="E10" i="1" s="1"/>
  <c r="G10" i="1" s="1"/>
  <c r="D35" i="1" l="1"/>
  <c r="G24" i="1"/>
  <c r="H24" i="1" s="1"/>
  <c r="J24" i="1" s="1"/>
  <c r="G23" i="1"/>
  <c r="H23" i="1" s="1"/>
  <c r="J23" i="1" s="1"/>
  <c r="G25" i="1"/>
  <c r="H25" i="1" s="1"/>
  <c r="J25" i="1" s="1"/>
  <c r="G21" i="1"/>
  <c r="H21" i="1" s="1"/>
  <c r="J21" i="1" s="1"/>
  <c r="G27" i="1"/>
  <c r="H27" i="1" s="1"/>
  <c r="J27" i="1" s="1"/>
  <c r="G26" i="1"/>
  <c r="H26" i="1" s="1"/>
  <c r="J26" i="1" s="1"/>
  <c r="G28" i="1"/>
  <c r="H28" i="1" s="1"/>
  <c r="J28" i="1" s="1"/>
  <c r="G29" i="1"/>
  <c r="H29" i="1"/>
  <c r="J29" i="1" s="1"/>
  <c r="P22" i="1"/>
  <c r="L22" i="1"/>
  <c r="Q22" i="1"/>
  <c r="O22" i="1"/>
  <c r="M22" i="1"/>
  <c r="K22" i="1"/>
  <c r="R22" i="1"/>
  <c r="G30" i="1"/>
  <c r="H30" i="1"/>
  <c r="J30" i="1" s="1"/>
  <c r="G20" i="1"/>
  <c r="H20" i="1" s="1"/>
  <c r="J20" i="1" s="1"/>
  <c r="G12" i="1"/>
  <c r="H12" i="1" s="1"/>
  <c r="J12" i="1" s="1"/>
  <c r="G18" i="1"/>
  <c r="H18" i="1" s="1"/>
  <c r="J18" i="1" s="1"/>
  <c r="G16" i="1"/>
  <c r="H16" i="1" s="1"/>
  <c r="J16" i="1" s="1"/>
  <c r="G14" i="1"/>
  <c r="H14" i="1" s="1"/>
  <c r="J14" i="1" s="1"/>
  <c r="G13" i="1"/>
  <c r="H13" i="1" s="1"/>
  <c r="J13" i="1" s="1"/>
  <c r="G15" i="1"/>
  <c r="H15" i="1" s="1"/>
  <c r="J15" i="1" s="1"/>
  <c r="G17" i="1"/>
  <c r="H17" i="1" s="1"/>
  <c r="J17" i="1" s="1"/>
  <c r="G19" i="1"/>
  <c r="H19" i="1" s="1"/>
  <c r="J19" i="1" s="1"/>
  <c r="G11" i="1"/>
  <c r="H11" i="1" s="1"/>
  <c r="J11" i="1" s="1"/>
  <c r="H10" i="1"/>
  <c r="J10" i="1" s="1"/>
  <c r="D36" i="1" l="1"/>
  <c r="D37" i="1"/>
  <c r="P26" i="1"/>
  <c r="L26" i="1"/>
  <c r="Q26" i="1"/>
  <c r="O26" i="1"/>
  <c r="M26" i="1"/>
  <c r="K26" i="1"/>
  <c r="R26" i="1"/>
  <c r="P28" i="1"/>
  <c r="M28" i="1"/>
  <c r="L28" i="1"/>
  <c r="K28" i="1"/>
  <c r="R28" i="1"/>
  <c r="O28" i="1"/>
  <c r="Q28" i="1"/>
  <c r="K27" i="1"/>
  <c r="M27" i="1"/>
  <c r="R27" i="1"/>
  <c r="Q27" i="1"/>
  <c r="P27" i="1"/>
  <c r="O27" i="1"/>
  <c r="L27" i="1"/>
  <c r="K23" i="1"/>
  <c r="Q23" i="1"/>
  <c r="O23" i="1"/>
  <c r="M23" i="1"/>
  <c r="R23" i="1"/>
  <c r="P23" i="1"/>
  <c r="L23" i="1"/>
  <c r="P24" i="1"/>
  <c r="M24" i="1"/>
  <c r="K24" i="1"/>
  <c r="R24" i="1"/>
  <c r="O24" i="1"/>
  <c r="L24" i="1"/>
  <c r="Q24" i="1"/>
  <c r="K25" i="1"/>
  <c r="R25" i="1"/>
  <c r="P25" i="1"/>
  <c r="L25" i="1"/>
  <c r="Q25" i="1"/>
  <c r="O25" i="1"/>
  <c r="M25" i="1"/>
  <c r="K21" i="1"/>
  <c r="R21" i="1"/>
  <c r="P21" i="1"/>
  <c r="L21" i="1"/>
  <c r="Q21" i="1"/>
  <c r="O21" i="1"/>
  <c r="M21" i="1"/>
  <c r="P30" i="1"/>
  <c r="R30" i="1"/>
  <c r="O30" i="1"/>
  <c r="M30" i="1"/>
  <c r="Q30" i="1"/>
  <c r="L30" i="1"/>
  <c r="K30" i="1"/>
  <c r="K29" i="1"/>
  <c r="R29" i="1"/>
  <c r="L29" i="1"/>
  <c r="Q29" i="1"/>
  <c r="P29" i="1"/>
  <c r="O29" i="1"/>
  <c r="M29" i="1"/>
  <c r="R14" i="1"/>
  <c r="Q14" i="1"/>
  <c r="P14" i="1"/>
  <c r="O14" i="1"/>
  <c r="M14" i="1"/>
  <c r="L14" i="1"/>
  <c r="K14" i="1"/>
  <c r="R16" i="1"/>
  <c r="Q16" i="1"/>
  <c r="P16" i="1"/>
  <c r="M16" i="1"/>
  <c r="K16" i="1"/>
  <c r="L16" i="1"/>
  <c r="O16" i="1"/>
  <c r="M17" i="1"/>
  <c r="L17" i="1"/>
  <c r="K17" i="1"/>
  <c r="R17" i="1"/>
  <c r="P17" i="1"/>
  <c r="Q17" i="1"/>
  <c r="O17" i="1"/>
  <c r="R12" i="1"/>
  <c r="Q12" i="1"/>
  <c r="P12" i="1"/>
  <c r="O12" i="1"/>
  <c r="M12" i="1"/>
  <c r="K12" i="1"/>
  <c r="L12" i="1"/>
  <c r="M15" i="1"/>
  <c r="L15" i="1"/>
  <c r="K15" i="1"/>
  <c r="R15" i="1"/>
  <c r="Q15" i="1"/>
  <c r="P15" i="1"/>
  <c r="O15" i="1"/>
  <c r="M13" i="1"/>
  <c r="K13" i="1"/>
  <c r="R13" i="1"/>
  <c r="P13" i="1"/>
  <c r="Q13" i="1"/>
  <c r="O13" i="1"/>
  <c r="L13" i="1"/>
  <c r="R18" i="1"/>
  <c r="Q18" i="1"/>
  <c r="P18" i="1"/>
  <c r="O18" i="1"/>
  <c r="M18" i="1"/>
  <c r="K18" i="1"/>
  <c r="L18" i="1"/>
  <c r="M19" i="1"/>
  <c r="L19" i="1"/>
  <c r="K19" i="1"/>
  <c r="R19" i="1"/>
  <c r="Q19" i="1"/>
  <c r="P19" i="1"/>
  <c r="O19" i="1"/>
  <c r="R20" i="1"/>
  <c r="Q20" i="1"/>
  <c r="P20" i="1"/>
  <c r="O20" i="1"/>
  <c r="M20" i="1"/>
  <c r="K20" i="1"/>
  <c r="L20" i="1"/>
  <c r="P11" i="1"/>
  <c r="M11" i="1"/>
  <c r="O11" i="1"/>
  <c r="L11" i="1"/>
  <c r="K11" i="1"/>
  <c r="R11" i="1"/>
  <c r="Q11" i="1"/>
  <c r="R10" i="1"/>
  <c r="P10" i="1"/>
  <c r="Q10" i="1"/>
  <c r="O10" i="1"/>
  <c r="K10" i="1"/>
  <c r="M10" i="1"/>
  <c r="L10" i="1"/>
</calcChain>
</file>

<file path=xl/sharedStrings.xml><?xml version="1.0" encoding="utf-8"?>
<sst xmlns="http://schemas.openxmlformats.org/spreadsheetml/2006/main" count="56" uniqueCount="42">
  <si>
    <t>Weinkaltulation für die Gastronomie</t>
  </si>
  <si>
    <t>Bezeichnung</t>
  </si>
  <si>
    <t>EK netto</t>
  </si>
  <si>
    <t>EK brutto</t>
  </si>
  <si>
    <t>Größe/Volumen</t>
  </si>
  <si>
    <t xml:space="preserve">Finanzierung </t>
  </si>
  <si>
    <t>Stück Aufschlage</t>
  </si>
  <si>
    <t>je Liter</t>
  </si>
  <si>
    <t>VK je</t>
  </si>
  <si>
    <t>0,375l</t>
  </si>
  <si>
    <t xml:space="preserve">VK je </t>
  </si>
  <si>
    <t>0,25l</t>
  </si>
  <si>
    <t>1,00l</t>
  </si>
  <si>
    <t>0,75l</t>
  </si>
  <si>
    <t>0,20l</t>
  </si>
  <si>
    <t>0,15l</t>
  </si>
  <si>
    <t>0,10l</t>
  </si>
  <si>
    <t>offener Ausschank mit Servierpauschale</t>
  </si>
  <si>
    <t>Aufschlag in Stück EUR</t>
  </si>
  <si>
    <t>Test Wein</t>
  </si>
  <si>
    <t xml:space="preserve">Umrechnung </t>
  </si>
  <si>
    <t>in Milititer</t>
  </si>
  <si>
    <t>auf 1,00l Brutto</t>
  </si>
  <si>
    <t>Basis je</t>
  </si>
  <si>
    <t>1,00l Brutto</t>
  </si>
  <si>
    <t>0,50l</t>
  </si>
  <si>
    <t>(SP)</t>
  </si>
  <si>
    <t>Servier</t>
  </si>
  <si>
    <t>Pauschale</t>
  </si>
  <si>
    <t>1% je Monat</t>
  </si>
  <si>
    <t>Wert</t>
  </si>
  <si>
    <t>Stückaufschläge aus alter Kalkulation</t>
  </si>
  <si>
    <t>Wein in Brutto</t>
  </si>
  <si>
    <t>Stück Ertrag</t>
  </si>
  <si>
    <t>Stück Aufschlag</t>
  </si>
  <si>
    <t>zu wenig</t>
  </si>
  <si>
    <t>zu viel</t>
  </si>
  <si>
    <t>Vorschläge für den Stückaufschlag</t>
  </si>
  <si>
    <t>Dorf</t>
  </si>
  <si>
    <t>Klein Stadt</t>
  </si>
  <si>
    <t>Großstadt</t>
  </si>
  <si>
    <t>Top Lage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</si>
</sst>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€&quot;_-;\-* #,##0.00\ &quot;€&quot;_-;_-* &quot;-&quot;??\ &quot;€&quot;_-;_-@_-"/>
    <numFmt numFmtId="164" formatCode="0.000"/>
    <numFmt numFmtId="166" formatCode="_-* #,##0.000\ &quot;€&quot;_-;\-* #,##0.000\ &quot;€&quot;_-;_-* &quot;-&quot;???\ &quot;€&quot;_-;_-@_-"/>
    <numFmt numFmtId="168" formatCode="_-* #,##0.00\ &quot;€&quot;_-;\-* #,##0.00\ &quot;€&quot;_-;_-* &quot;-&quot;???\ &quot;€&quot;_-;_-@_-"/>
    <numFmt numFmtId="174" formatCode="_-* #,##0.0\ &quot;€&quot;_-;\-* #,##0.0\ &quot;€&quot;_-;_-* &quot;-&quot;??\ &quot;€&quot;_-;_-@_-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theme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89999084444715716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/>
    <xf numFmtId="44" fontId="0" fillId="0" borderId="0" xfId="1" applyFont="1"/>
    <xf numFmtId="44" fontId="2" fillId="0" borderId="0" xfId="1" applyFont="1"/>
    <xf numFmtId="44" fontId="0" fillId="2" borderId="0" xfId="1" applyFont="1" applyFill="1"/>
    <xf numFmtId="44" fontId="2" fillId="2" borderId="0" xfId="1" applyFont="1" applyFill="1"/>
    <xf numFmtId="164" fontId="0" fillId="0" borderId="0" xfId="0" applyNumberFormat="1"/>
    <xf numFmtId="168" fontId="0" fillId="0" borderId="0" xfId="0" applyNumberFormat="1"/>
    <xf numFmtId="44" fontId="0" fillId="0" borderId="0" xfId="0" applyNumberFormat="1"/>
    <xf numFmtId="174" fontId="2" fillId="0" borderId="0" xfId="0" applyNumberFormat="1" applyFont="1"/>
    <xf numFmtId="1" fontId="0" fillId="2" borderId="0" xfId="0" applyNumberFormat="1" applyFill="1"/>
    <xf numFmtId="0" fontId="0" fillId="2" borderId="0" xfId="0" applyFill="1"/>
    <xf numFmtId="9" fontId="0" fillId="2" borderId="0" xfId="2" applyFont="1" applyFill="1"/>
    <xf numFmtId="174" fontId="3" fillId="0" borderId="0" xfId="0" applyNumberFormat="1" applyFont="1"/>
    <xf numFmtId="9" fontId="2" fillId="0" borderId="0" xfId="0" applyNumberFormat="1" applyFont="1"/>
    <xf numFmtId="9" fontId="2" fillId="0" borderId="0" xfId="1" applyNumberFormat="1" applyFont="1"/>
    <xf numFmtId="166" fontId="2" fillId="0" borderId="0" xfId="0" applyNumberFormat="1" applyFont="1"/>
    <xf numFmtId="0" fontId="0" fillId="3" borderId="0" xfId="0" applyFill="1"/>
  </cellXfs>
  <cellStyles count="3">
    <cellStyle name="Prozent" xfId="2" builtinId="5"/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B9E410-DFF2-4623-975C-901791D29335}">
  <dimension ref="A1:R57"/>
  <sheetViews>
    <sheetView tabSelected="1" topLeftCell="A4" workbookViewId="0">
      <selection activeCell="F3" sqref="F3"/>
    </sheetView>
  </sheetViews>
  <sheetFormatPr baseColWidth="10" defaultRowHeight="15" x14ac:dyDescent="0.25"/>
  <cols>
    <col min="1" max="2" width="15.7109375" customWidth="1"/>
    <col min="5" max="5" width="15.85546875" customWidth="1"/>
    <col min="6" max="6" width="13" customWidth="1"/>
    <col min="7" max="7" width="9.7109375" customWidth="1"/>
    <col min="8" max="8" width="15.85546875" customWidth="1"/>
    <col min="9" max="9" width="16.140625" customWidth="1"/>
  </cols>
  <sheetData>
    <row r="1" spans="1:18" x14ac:dyDescent="0.25">
      <c r="H1" s="17" t="s">
        <v>37</v>
      </c>
      <c r="I1" s="17"/>
    </row>
    <row r="2" spans="1:18" x14ac:dyDescent="0.25">
      <c r="B2" s="1" t="s">
        <v>0</v>
      </c>
      <c r="H2" s="17" t="s">
        <v>38</v>
      </c>
      <c r="I2" s="17">
        <v>20</v>
      </c>
    </row>
    <row r="3" spans="1:18" x14ac:dyDescent="0.25">
      <c r="H3" s="17" t="s">
        <v>39</v>
      </c>
      <c r="I3" s="17">
        <v>25</v>
      </c>
      <c r="N3" t="s">
        <v>17</v>
      </c>
    </row>
    <row r="4" spans="1:18" x14ac:dyDescent="0.25">
      <c r="H4" s="17" t="s">
        <v>40</v>
      </c>
      <c r="I4" s="17">
        <v>30</v>
      </c>
      <c r="N4" t="s">
        <v>18</v>
      </c>
      <c r="P4" t="s">
        <v>26</v>
      </c>
    </row>
    <row r="5" spans="1:18" x14ac:dyDescent="0.25">
      <c r="H5" s="17" t="s">
        <v>41</v>
      </c>
      <c r="I5" s="17">
        <v>40</v>
      </c>
    </row>
    <row r="7" spans="1:18" x14ac:dyDescent="0.25">
      <c r="B7" t="s">
        <v>4</v>
      </c>
      <c r="E7" t="s">
        <v>20</v>
      </c>
      <c r="F7" t="s">
        <v>5</v>
      </c>
      <c r="H7" t="s">
        <v>23</v>
      </c>
      <c r="I7" s="1" t="s">
        <v>6</v>
      </c>
      <c r="J7" t="s">
        <v>8</v>
      </c>
      <c r="K7" t="s">
        <v>8</v>
      </c>
      <c r="L7" t="s">
        <v>8</v>
      </c>
      <c r="M7" t="s">
        <v>8</v>
      </c>
      <c r="N7" t="s">
        <v>27</v>
      </c>
      <c r="O7" t="s">
        <v>10</v>
      </c>
      <c r="P7" t="s">
        <v>8</v>
      </c>
      <c r="Q7" t="s">
        <v>8</v>
      </c>
      <c r="R7" t="s">
        <v>8</v>
      </c>
    </row>
    <row r="8" spans="1:18" x14ac:dyDescent="0.25">
      <c r="A8" t="s">
        <v>1</v>
      </c>
      <c r="B8" t="s">
        <v>21</v>
      </c>
      <c r="C8" t="s">
        <v>2</v>
      </c>
      <c r="D8" t="s">
        <v>3</v>
      </c>
      <c r="E8" t="s">
        <v>22</v>
      </c>
      <c r="F8" t="s">
        <v>29</v>
      </c>
      <c r="G8" t="s">
        <v>30</v>
      </c>
      <c r="H8" t="s">
        <v>24</v>
      </c>
      <c r="I8" s="1" t="s">
        <v>7</v>
      </c>
      <c r="J8" t="s">
        <v>12</v>
      </c>
      <c r="K8" t="s">
        <v>13</v>
      </c>
      <c r="L8" t="s">
        <v>25</v>
      </c>
      <c r="M8" t="s">
        <v>9</v>
      </c>
      <c r="N8" t="s">
        <v>28</v>
      </c>
      <c r="O8" t="s">
        <v>11</v>
      </c>
      <c r="P8" t="s">
        <v>14</v>
      </c>
      <c r="Q8" t="s">
        <v>15</v>
      </c>
      <c r="R8" t="s">
        <v>16</v>
      </c>
    </row>
    <row r="10" spans="1:18" x14ac:dyDescent="0.25">
      <c r="A10" s="11" t="s">
        <v>19</v>
      </c>
      <c r="B10" s="10">
        <v>100</v>
      </c>
      <c r="C10" s="4">
        <v>4.25</v>
      </c>
      <c r="D10" s="2">
        <f>C10*1.19</f>
        <v>5.0575000000000001</v>
      </c>
      <c r="E10" s="7">
        <f>D10/B10*100</f>
        <v>5.0575000000000001</v>
      </c>
      <c r="F10" s="12">
        <v>0.02</v>
      </c>
      <c r="G10" s="8">
        <f>E10*F10</f>
        <v>0.10115</v>
      </c>
      <c r="H10" s="8">
        <f>E10+G10</f>
        <v>5.1586499999999997</v>
      </c>
      <c r="I10" s="11">
        <v>25</v>
      </c>
      <c r="J10" s="9">
        <f>H10+I10</f>
        <v>30.158650000000002</v>
      </c>
      <c r="K10" s="13">
        <f>J10*0.75</f>
        <v>22.618987500000003</v>
      </c>
      <c r="L10" s="9">
        <f>J10*0.5</f>
        <v>15.079325000000001</v>
      </c>
      <c r="M10" s="9">
        <f>J10*0.375</f>
        <v>11.309493750000001</v>
      </c>
      <c r="N10" s="5">
        <v>0.5</v>
      </c>
      <c r="O10" s="9">
        <f>J10*0.25+N10</f>
        <v>8.0396625000000004</v>
      </c>
      <c r="P10" s="13">
        <f>J10*0.2+N10</f>
        <v>6.5317300000000005</v>
      </c>
      <c r="Q10" s="9">
        <f>J10*0.15+N10</f>
        <v>5.0237974999999997</v>
      </c>
      <c r="R10" s="13">
        <f>J10*0.1+N10</f>
        <v>3.5158650000000002</v>
      </c>
    </row>
    <row r="11" spans="1:18" x14ac:dyDescent="0.25">
      <c r="A11" s="11" t="s">
        <v>19</v>
      </c>
      <c r="B11" s="10">
        <v>75</v>
      </c>
      <c r="C11" s="4">
        <v>5.9</v>
      </c>
      <c r="D11" s="2">
        <f>C11*1.19</f>
        <v>7.0209999999999999</v>
      </c>
      <c r="E11" s="7">
        <f>D11/B11*100</f>
        <v>9.3613333333333326</v>
      </c>
      <c r="F11" s="12">
        <v>0.02</v>
      </c>
      <c r="G11" s="8">
        <f>E11*F11</f>
        <v>0.18722666666666665</v>
      </c>
      <c r="H11" s="8">
        <f>E11+G11</f>
        <v>9.5485599999999984</v>
      </c>
      <c r="I11" s="11">
        <v>25</v>
      </c>
      <c r="J11" s="9">
        <f>H11+I11</f>
        <v>34.548559999999995</v>
      </c>
      <c r="K11" s="13">
        <f>J11*0.75</f>
        <v>25.911419999999996</v>
      </c>
      <c r="L11" s="9">
        <f>J11*0.5</f>
        <v>17.274279999999997</v>
      </c>
      <c r="M11" s="9">
        <f>J11*0.375</f>
        <v>12.955709999999998</v>
      </c>
      <c r="N11" s="5">
        <v>0.5</v>
      </c>
      <c r="O11" s="9">
        <f>J11*0.25+N11</f>
        <v>9.1371399999999987</v>
      </c>
      <c r="P11" s="13">
        <f>J11*0.2+N11</f>
        <v>7.409711999999999</v>
      </c>
      <c r="Q11" s="9">
        <f>J11*0.15+N11</f>
        <v>5.6822839999999992</v>
      </c>
      <c r="R11" s="13">
        <f>J11*0.1+N11</f>
        <v>3.9548559999999995</v>
      </c>
    </row>
    <row r="12" spans="1:18" x14ac:dyDescent="0.25">
      <c r="A12" s="11" t="s">
        <v>19</v>
      </c>
      <c r="B12" s="10">
        <v>75</v>
      </c>
      <c r="C12" s="4">
        <v>8.5</v>
      </c>
      <c r="D12" s="2">
        <f t="shared" ref="D12:D30" si="0">C12*1.19</f>
        <v>10.115</v>
      </c>
      <c r="E12" s="7">
        <f t="shared" ref="E12:E20" si="1">D12/B12*100</f>
        <v>13.486666666666666</v>
      </c>
      <c r="F12" s="12">
        <v>0.04</v>
      </c>
      <c r="G12" s="8">
        <f t="shared" ref="G12:G20" si="2">E12*F12</f>
        <v>0.53946666666666665</v>
      </c>
      <c r="H12" s="8">
        <f t="shared" ref="H12:H20" si="3">E12+G12</f>
        <v>14.026133333333332</v>
      </c>
      <c r="I12" s="11">
        <v>25</v>
      </c>
      <c r="J12" s="9">
        <f t="shared" ref="J12:J20" si="4">H12+I12</f>
        <v>39.026133333333334</v>
      </c>
      <c r="K12" s="13">
        <f t="shared" ref="K12:K30" si="5">J12*0.75</f>
        <v>29.269600000000001</v>
      </c>
      <c r="L12" s="9">
        <f t="shared" ref="L12:L20" si="6">J12*0.5</f>
        <v>19.513066666666667</v>
      </c>
      <c r="M12" s="9">
        <f t="shared" ref="M12:M20" si="7">J12*0.375</f>
        <v>14.6348</v>
      </c>
      <c r="N12" s="5">
        <v>0.5</v>
      </c>
      <c r="O12" s="9">
        <f t="shared" ref="O12:O20" si="8">J12*0.25+N12</f>
        <v>10.256533333333334</v>
      </c>
      <c r="P12" s="13">
        <f t="shared" ref="P12:P20" si="9">J12*0.2+N12</f>
        <v>8.3052266666666661</v>
      </c>
      <c r="Q12" s="9">
        <f t="shared" ref="Q12:Q20" si="10">J12*0.15+N12</f>
        <v>6.3539199999999996</v>
      </c>
      <c r="R12" s="13">
        <f t="shared" ref="R12:R20" si="11">J12*0.1+N12</f>
        <v>4.402613333333333</v>
      </c>
    </row>
    <row r="13" spans="1:18" x14ac:dyDescent="0.25">
      <c r="A13" s="11" t="s">
        <v>19</v>
      </c>
      <c r="B13" s="10">
        <v>75</v>
      </c>
      <c r="C13" s="4">
        <v>12</v>
      </c>
      <c r="D13" s="2">
        <f t="shared" si="0"/>
        <v>14.28</v>
      </c>
      <c r="E13" s="7">
        <f t="shared" si="1"/>
        <v>19.04</v>
      </c>
      <c r="F13" s="12">
        <v>0.04</v>
      </c>
      <c r="G13" s="8">
        <f t="shared" si="2"/>
        <v>0.76159999999999994</v>
      </c>
      <c r="H13" s="8">
        <f t="shared" si="3"/>
        <v>19.801600000000001</v>
      </c>
      <c r="I13" s="11">
        <v>25</v>
      </c>
      <c r="J13" s="9">
        <f t="shared" si="4"/>
        <v>44.801600000000001</v>
      </c>
      <c r="K13" s="13">
        <f t="shared" si="5"/>
        <v>33.601199999999999</v>
      </c>
      <c r="L13" s="9">
        <f t="shared" si="6"/>
        <v>22.4008</v>
      </c>
      <c r="M13" s="9">
        <f t="shared" si="7"/>
        <v>16.800599999999999</v>
      </c>
      <c r="N13" s="5">
        <v>0.5</v>
      </c>
      <c r="O13" s="9">
        <f t="shared" si="8"/>
        <v>11.7004</v>
      </c>
      <c r="P13" s="13">
        <f t="shared" si="9"/>
        <v>9.4603200000000012</v>
      </c>
      <c r="Q13" s="9">
        <f t="shared" si="10"/>
        <v>7.2202399999999995</v>
      </c>
      <c r="R13" s="13">
        <f t="shared" si="11"/>
        <v>4.9801600000000006</v>
      </c>
    </row>
    <row r="14" spans="1:18" x14ac:dyDescent="0.25">
      <c r="A14" s="11" t="s">
        <v>19</v>
      </c>
      <c r="B14" s="10">
        <v>75</v>
      </c>
      <c r="C14" s="4">
        <v>20</v>
      </c>
      <c r="D14" s="2">
        <f t="shared" si="0"/>
        <v>23.799999999999997</v>
      </c>
      <c r="E14" s="7">
        <f t="shared" si="1"/>
        <v>31.733333333333331</v>
      </c>
      <c r="F14" s="12">
        <v>0.06</v>
      </c>
      <c r="G14" s="8">
        <f t="shared" si="2"/>
        <v>1.9039999999999997</v>
      </c>
      <c r="H14" s="8">
        <f t="shared" si="3"/>
        <v>33.637333333333331</v>
      </c>
      <c r="I14" s="11">
        <v>25</v>
      </c>
      <c r="J14" s="9">
        <f t="shared" si="4"/>
        <v>58.637333333333331</v>
      </c>
      <c r="K14" s="13">
        <f t="shared" si="5"/>
        <v>43.977999999999994</v>
      </c>
      <c r="L14" s="9">
        <f t="shared" si="6"/>
        <v>29.318666666666665</v>
      </c>
      <c r="M14" s="9">
        <f t="shared" si="7"/>
        <v>21.988999999999997</v>
      </c>
      <c r="N14" s="5">
        <v>0.5</v>
      </c>
      <c r="O14" s="9">
        <f t="shared" si="8"/>
        <v>15.159333333333333</v>
      </c>
      <c r="P14" s="13">
        <f t="shared" si="9"/>
        <v>12.227466666666666</v>
      </c>
      <c r="Q14" s="9">
        <f t="shared" si="10"/>
        <v>9.2955999999999985</v>
      </c>
      <c r="R14" s="13">
        <f t="shared" si="11"/>
        <v>6.3637333333333332</v>
      </c>
    </row>
    <row r="15" spans="1:18" x14ac:dyDescent="0.25">
      <c r="A15" s="11" t="s">
        <v>19</v>
      </c>
      <c r="B15" s="10">
        <v>75</v>
      </c>
      <c r="C15" s="4">
        <v>50</v>
      </c>
      <c r="D15" s="2">
        <f t="shared" si="0"/>
        <v>59.5</v>
      </c>
      <c r="E15" s="7">
        <f t="shared" si="1"/>
        <v>79.333333333333329</v>
      </c>
      <c r="F15" s="12">
        <v>0.12</v>
      </c>
      <c r="G15" s="8">
        <f t="shared" si="2"/>
        <v>9.52</v>
      </c>
      <c r="H15" s="8">
        <f t="shared" si="3"/>
        <v>88.853333333333325</v>
      </c>
      <c r="I15" s="11">
        <v>25</v>
      </c>
      <c r="J15" s="9">
        <f t="shared" si="4"/>
        <v>113.85333333333332</v>
      </c>
      <c r="K15" s="13">
        <f t="shared" si="5"/>
        <v>85.389999999999986</v>
      </c>
      <c r="L15" s="9">
        <f t="shared" si="6"/>
        <v>56.926666666666662</v>
      </c>
      <c r="M15" s="9">
        <f t="shared" si="7"/>
        <v>42.694999999999993</v>
      </c>
      <c r="N15" s="5">
        <v>0.5</v>
      </c>
      <c r="O15" s="9">
        <f t="shared" si="8"/>
        <v>28.963333333333331</v>
      </c>
      <c r="P15" s="13">
        <f t="shared" si="9"/>
        <v>23.270666666666667</v>
      </c>
      <c r="Q15" s="9">
        <f t="shared" si="10"/>
        <v>17.577999999999999</v>
      </c>
      <c r="R15" s="13">
        <f t="shared" si="11"/>
        <v>11.885333333333334</v>
      </c>
    </row>
    <row r="16" spans="1:18" x14ac:dyDescent="0.25">
      <c r="A16" s="11"/>
      <c r="B16" s="10">
        <v>75</v>
      </c>
      <c r="C16" s="4">
        <v>0</v>
      </c>
      <c r="D16" s="2">
        <f t="shared" si="0"/>
        <v>0</v>
      </c>
      <c r="E16" s="7">
        <f t="shared" si="1"/>
        <v>0</v>
      </c>
      <c r="F16" s="12">
        <v>0.04</v>
      </c>
      <c r="G16" s="8">
        <f t="shared" si="2"/>
        <v>0</v>
      </c>
      <c r="H16" s="8">
        <f t="shared" si="3"/>
        <v>0</v>
      </c>
      <c r="I16" s="11">
        <v>0</v>
      </c>
      <c r="J16" s="9">
        <f t="shared" si="4"/>
        <v>0</v>
      </c>
      <c r="K16" s="13">
        <f t="shared" si="5"/>
        <v>0</v>
      </c>
      <c r="L16" s="9">
        <f t="shared" si="6"/>
        <v>0</v>
      </c>
      <c r="M16" s="9">
        <f t="shared" si="7"/>
        <v>0</v>
      </c>
      <c r="N16" s="5">
        <v>0.5</v>
      </c>
      <c r="O16" s="9">
        <f t="shared" si="8"/>
        <v>0.5</v>
      </c>
      <c r="P16" s="13">
        <f t="shared" si="9"/>
        <v>0.5</v>
      </c>
      <c r="Q16" s="9">
        <f t="shared" si="10"/>
        <v>0.5</v>
      </c>
      <c r="R16" s="13">
        <f t="shared" si="11"/>
        <v>0.5</v>
      </c>
    </row>
    <row r="17" spans="1:18" x14ac:dyDescent="0.25">
      <c r="A17" s="11"/>
      <c r="B17" s="10">
        <v>75</v>
      </c>
      <c r="C17" s="4">
        <v>0</v>
      </c>
      <c r="D17" s="2">
        <f t="shared" si="0"/>
        <v>0</v>
      </c>
      <c r="E17" s="7">
        <f t="shared" si="1"/>
        <v>0</v>
      </c>
      <c r="F17" s="12">
        <v>0.04</v>
      </c>
      <c r="G17" s="8">
        <f t="shared" si="2"/>
        <v>0</v>
      </c>
      <c r="H17" s="8">
        <f t="shared" si="3"/>
        <v>0</v>
      </c>
      <c r="I17" s="11">
        <v>0</v>
      </c>
      <c r="J17" s="9">
        <f t="shared" si="4"/>
        <v>0</v>
      </c>
      <c r="K17" s="13">
        <f t="shared" si="5"/>
        <v>0</v>
      </c>
      <c r="L17" s="9">
        <f t="shared" si="6"/>
        <v>0</v>
      </c>
      <c r="M17" s="9">
        <f t="shared" si="7"/>
        <v>0</v>
      </c>
      <c r="N17" s="5">
        <v>0.5</v>
      </c>
      <c r="O17" s="9">
        <f t="shared" si="8"/>
        <v>0.5</v>
      </c>
      <c r="P17" s="13">
        <f t="shared" si="9"/>
        <v>0.5</v>
      </c>
      <c r="Q17" s="9">
        <f t="shared" si="10"/>
        <v>0.5</v>
      </c>
      <c r="R17" s="13">
        <f t="shared" si="11"/>
        <v>0.5</v>
      </c>
    </row>
    <row r="18" spans="1:18" x14ac:dyDescent="0.25">
      <c r="A18" s="11"/>
      <c r="B18" s="10">
        <v>75</v>
      </c>
      <c r="C18" s="4">
        <v>0</v>
      </c>
      <c r="D18" s="2">
        <f t="shared" si="0"/>
        <v>0</v>
      </c>
      <c r="E18" s="7">
        <f t="shared" si="1"/>
        <v>0</v>
      </c>
      <c r="F18" s="12">
        <v>0.04</v>
      </c>
      <c r="G18" s="8">
        <f t="shared" si="2"/>
        <v>0</v>
      </c>
      <c r="H18" s="8">
        <f t="shared" si="3"/>
        <v>0</v>
      </c>
      <c r="I18" s="11">
        <v>0</v>
      </c>
      <c r="J18" s="9">
        <f t="shared" si="4"/>
        <v>0</v>
      </c>
      <c r="K18" s="13">
        <f t="shared" si="5"/>
        <v>0</v>
      </c>
      <c r="L18" s="9">
        <f t="shared" si="6"/>
        <v>0</v>
      </c>
      <c r="M18" s="9">
        <f t="shared" si="7"/>
        <v>0</v>
      </c>
      <c r="N18" s="5">
        <v>0.5</v>
      </c>
      <c r="O18" s="9">
        <f t="shared" si="8"/>
        <v>0.5</v>
      </c>
      <c r="P18" s="13">
        <f t="shared" si="9"/>
        <v>0.5</v>
      </c>
      <c r="Q18" s="9">
        <f t="shared" si="10"/>
        <v>0.5</v>
      </c>
      <c r="R18" s="13">
        <f t="shared" si="11"/>
        <v>0.5</v>
      </c>
    </row>
    <row r="19" spans="1:18" x14ac:dyDescent="0.25">
      <c r="A19" s="11" t="s">
        <v>19</v>
      </c>
      <c r="B19" s="10">
        <v>25</v>
      </c>
      <c r="C19" s="4">
        <v>2.0499999999999998</v>
      </c>
      <c r="D19" s="2">
        <f t="shared" si="0"/>
        <v>2.4394999999999998</v>
      </c>
      <c r="E19" s="7">
        <f t="shared" si="1"/>
        <v>9.7579999999999991</v>
      </c>
      <c r="F19" s="12">
        <v>0.02</v>
      </c>
      <c r="G19" s="8">
        <f t="shared" si="2"/>
        <v>0.19516</v>
      </c>
      <c r="H19" s="8">
        <f t="shared" si="3"/>
        <v>9.9531599999999987</v>
      </c>
      <c r="I19" s="11">
        <v>25</v>
      </c>
      <c r="J19" s="9">
        <f t="shared" si="4"/>
        <v>34.953159999999997</v>
      </c>
      <c r="K19" s="13">
        <f t="shared" si="5"/>
        <v>26.214869999999998</v>
      </c>
      <c r="L19" s="9">
        <f t="shared" si="6"/>
        <v>17.476579999999998</v>
      </c>
      <c r="M19" s="9">
        <f t="shared" si="7"/>
        <v>13.107434999999999</v>
      </c>
      <c r="N19" s="5">
        <v>0</v>
      </c>
      <c r="O19" s="9">
        <f t="shared" si="8"/>
        <v>8.7382899999999992</v>
      </c>
      <c r="P19" s="13">
        <f t="shared" si="9"/>
        <v>6.9906319999999997</v>
      </c>
      <c r="Q19" s="9">
        <f t="shared" si="10"/>
        <v>5.2429739999999994</v>
      </c>
      <c r="R19" s="13">
        <f t="shared" si="11"/>
        <v>3.4953159999999999</v>
      </c>
    </row>
    <row r="20" spans="1:18" x14ac:dyDescent="0.25">
      <c r="A20" s="11"/>
      <c r="B20" s="10">
        <v>75</v>
      </c>
      <c r="C20" s="4">
        <v>0</v>
      </c>
      <c r="D20" s="2">
        <f t="shared" si="0"/>
        <v>0</v>
      </c>
      <c r="E20" s="7">
        <f t="shared" si="1"/>
        <v>0</v>
      </c>
      <c r="F20" s="12">
        <v>0.04</v>
      </c>
      <c r="G20" s="8">
        <f t="shared" si="2"/>
        <v>0</v>
      </c>
      <c r="H20" s="8">
        <f t="shared" si="3"/>
        <v>0</v>
      </c>
      <c r="I20" s="11">
        <v>0</v>
      </c>
      <c r="J20" s="9">
        <f t="shared" si="4"/>
        <v>0</v>
      </c>
      <c r="K20" s="13">
        <f t="shared" si="5"/>
        <v>0</v>
      </c>
      <c r="L20" s="9">
        <f t="shared" si="6"/>
        <v>0</v>
      </c>
      <c r="M20" s="9">
        <f t="shared" si="7"/>
        <v>0</v>
      </c>
      <c r="N20" s="5">
        <v>0.5</v>
      </c>
      <c r="O20" s="9">
        <f t="shared" si="8"/>
        <v>0.5</v>
      </c>
      <c r="P20" s="13">
        <f t="shared" si="9"/>
        <v>0.5</v>
      </c>
      <c r="Q20" s="9">
        <f t="shared" si="10"/>
        <v>0.5</v>
      </c>
      <c r="R20" s="13">
        <f t="shared" si="11"/>
        <v>0.5</v>
      </c>
    </row>
    <row r="21" spans="1:18" x14ac:dyDescent="0.25">
      <c r="A21" s="11"/>
      <c r="B21" s="10">
        <v>75</v>
      </c>
      <c r="C21" s="4">
        <v>0</v>
      </c>
      <c r="D21" s="2">
        <f t="shared" si="0"/>
        <v>0</v>
      </c>
      <c r="E21" s="7">
        <f t="shared" ref="E21:E30" si="12">D21/B21*100</f>
        <v>0</v>
      </c>
      <c r="F21" s="12">
        <v>0.04</v>
      </c>
      <c r="G21" s="8">
        <f t="shared" ref="G21:G30" si="13">E21*F21</f>
        <v>0</v>
      </c>
      <c r="H21" s="8">
        <f t="shared" ref="H21:H30" si="14">E21+G21</f>
        <v>0</v>
      </c>
      <c r="I21" s="11">
        <v>0</v>
      </c>
      <c r="J21" s="9">
        <f t="shared" ref="J21:J30" si="15">H21+I21</f>
        <v>0</v>
      </c>
      <c r="K21" s="13">
        <f t="shared" si="5"/>
        <v>0</v>
      </c>
      <c r="L21" s="9">
        <f t="shared" ref="L21:L30" si="16">J21*0.5</f>
        <v>0</v>
      </c>
      <c r="M21" s="9">
        <f t="shared" ref="M21:M30" si="17">J21*0.375</f>
        <v>0</v>
      </c>
      <c r="N21" s="5">
        <v>0.5</v>
      </c>
      <c r="O21" s="9">
        <f t="shared" ref="O21:O30" si="18">J21*0.25+N21</f>
        <v>0.5</v>
      </c>
      <c r="P21" s="13">
        <f t="shared" ref="P21:P30" si="19">J21*0.2+N21</f>
        <v>0.5</v>
      </c>
      <c r="Q21" s="9">
        <f t="shared" ref="Q21:Q30" si="20">J21*0.15+N21</f>
        <v>0.5</v>
      </c>
      <c r="R21" s="13">
        <f t="shared" ref="R21:R30" si="21">J21*0.1+N21</f>
        <v>0.5</v>
      </c>
    </row>
    <row r="22" spans="1:18" x14ac:dyDescent="0.25">
      <c r="A22" s="11"/>
      <c r="B22" s="10">
        <v>75</v>
      </c>
      <c r="C22" s="4">
        <v>0</v>
      </c>
      <c r="D22" s="2">
        <f t="shared" si="0"/>
        <v>0</v>
      </c>
      <c r="E22" s="7">
        <f t="shared" si="12"/>
        <v>0</v>
      </c>
      <c r="F22" s="12">
        <v>0.04</v>
      </c>
      <c r="G22" s="8">
        <f t="shared" si="13"/>
        <v>0</v>
      </c>
      <c r="H22" s="8">
        <f t="shared" si="14"/>
        <v>0</v>
      </c>
      <c r="I22" s="11">
        <v>0</v>
      </c>
      <c r="J22" s="9">
        <f t="shared" si="15"/>
        <v>0</v>
      </c>
      <c r="K22" s="13">
        <f t="shared" si="5"/>
        <v>0</v>
      </c>
      <c r="L22" s="9">
        <f t="shared" si="16"/>
        <v>0</v>
      </c>
      <c r="M22" s="9">
        <f t="shared" si="17"/>
        <v>0</v>
      </c>
      <c r="N22" s="5">
        <v>0.5</v>
      </c>
      <c r="O22" s="9">
        <f t="shared" si="18"/>
        <v>0.5</v>
      </c>
      <c r="P22" s="13">
        <f t="shared" si="19"/>
        <v>0.5</v>
      </c>
      <c r="Q22" s="9">
        <f t="shared" si="20"/>
        <v>0.5</v>
      </c>
      <c r="R22" s="13">
        <f t="shared" si="21"/>
        <v>0.5</v>
      </c>
    </row>
    <row r="23" spans="1:18" x14ac:dyDescent="0.25">
      <c r="A23" s="11"/>
      <c r="B23" s="10">
        <v>75</v>
      </c>
      <c r="C23" s="4">
        <v>0</v>
      </c>
      <c r="D23" s="2">
        <f t="shared" si="0"/>
        <v>0</v>
      </c>
      <c r="E23" s="7">
        <f t="shared" si="12"/>
        <v>0</v>
      </c>
      <c r="F23" s="12">
        <v>0.04</v>
      </c>
      <c r="G23" s="8">
        <f t="shared" si="13"/>
        <v>0</v>
      </c>
      <c r="H23" s="8">
        <f t="shared" si="14"/>
        <v>0</v>
      </c>
      <c r="I23" s="11">
        <v>0</v>
      </c>
      <c r="J23" s="9">
        <f t="shared" si="15"/>
        <v>0</v>
      </c>
      <c r="K23" s="13">
        <f t="shared" si="5"/>
        <v>0</v>
      </c>
      <c r="L23" s="9">
        <f t="shared" si="16"/>
        <v>0</v>
      </c>
      <c r="M23" s="9">
        <f t="shared" si="17"/>
        <v>0</v>
      </c>
      <c r="N23" s="5">
        <v>0.5</v>
      </c>
      <c r="O23" s="9">
        <f t="shared" si="18"/>
        <v>0.5</v>
      </c>
      <c r="P23" s="13">
        <f t="shared" si="19"/>
        <v>0.5</v>
      </c>
      <c r="Q23" s="9">
        <f t="shared" si="20"/>
        <v>0.5</v>
      </c>
      <c r="R23" s="13">
        <f t="shared" si="21"/>
        <v>0.5</v>
      </c>
    </row>
    <row r="24" spans="1:18" x14ac:dyDescent="0.25">
      <c r="A24" s="11"/>
      <c r="B24" s="10">
        <v>75</v>
      </c>
      <c r="C24" s="4">
        <v>0</v>
      </c>
      <c r="D24" s="2">
        <f t="shared" si="0"/>
        <v>0</v>
      </c>
      <c r="E24" s="7">
        <f t="shared" si="12"/>
        <v>0</v>
      </c>
      <c r="F24" s="12">
        <v>0.04</v>
      </c>
      <c r="G24" s="8">
        <f t="shared" si="13"/>
        <v>0</v>
      </c>
      <c r="H24" s="8">
        <f t="shared" si="14"/>
        <v>0</v>
      </c>
      <c r="I24" s="11">
        <v>0</v>
      </c>
      <c r="J24" s="9">
        <f t="shared" si="15"/>
        <v>0</v>
      </c>
      <c r="K24" s="13">
        <f t="shared" si="5"/>
        <v>0</v>
      </c>
      <c r="L24" s="9">
        <f t="shared" si="16"/>
        <v>0</v>
      </c>
      <c r="M24" s="9">
        <f t="shared" si="17"/>
        <v>0</v>
      </c>
      <c r="N24" s="5">
        <v>0.5</v>
      </c>
      <c r="O24" s="9">
        <f t="shared" si="18"/>
        <v>0.5</v>
      </c>
      <c r="P24" s="13">
        <f t="shared" si="19"/>
        <v>0.5</v>
      </c>
      <c r="Q24" s="9">
        <f t="shared" si="20"/>
        <v>0.5</v>
      </c>
      <c r="R24" s="13">
        <f t="shared" si="21"/>
        <v>0.5</v>
      </c>
    </row>
    <row r="25" spans="1:18" x14ac:dyDescent="0.25">
      <c r="A25" s="11"/>
      <c r="B25" s="10">
        <v>75</v>
      </c>
      <c r="C25" s="4">
        <v>0</v>
      </c>
      <c r="D25" s="2">
        <f t="shared" si="0"/>
        <v>0</v>
      </c>
      <c r="E25" s="7">
        <f t="shared" si="12"/>
        <v>0</v>
      </c>
      <c r="F25" s="12">
        <v>0.04</v>
      </c>
      <c r="G25" s="8">
        <f t="shared" si="13"/>
        <v>0</v>
      </c>
      <c r="H25" s="8">
        <f t="shared" si="14"/>
        <v>0</v>
      </c>
      <c r="I25" s="11">
        <v>0</v>
      </c>
      <c r="J25" s="9">
        <f t="shared" si="15"/>
        <v>0</v>
      </c>
      <c r="K25" s="13">
        <f t="shared" si="5"/>
        <v>0</v>
      </c>
      <c r="L25" s="9">
        <f t="shared" si="16"/>
        <v>0</v>
      </c>
      <c r="M25" s="9">
        <f t="shared" si="17"/>
        <v>0</v>
      </c>
      <c r="N25" s="5">
        <v>0.5</v>
      </c>
      <c r="O25" s="9">
        <f t="shared" si="18"/>
        <v>0.5</v>
      </c>
      <c r="P25" s="13">
        <f t="shared" si="19"/>
        <v>0.5</v>
      </c>
      <c r="Q25" s="9">
        <f t="shared" si="20"/>
        <v>0.5</v>
      </c>
      <c r="R25" s="13">
        <f t="shared" si="21"/>
        <v>0.5</v>
      </c>
    </row>
    <row r="26" spans="1:18" x14ac:dyDescent="0.25">
      <c r="A26" s="11"/>
      <c r="B26" s="10">
        <v>75</v>
      </c>
      <c r="C26" s="4">
        <v>0</v>
      </c>
      <c r="D26" s="2">
        <f t="shared" si="0"/>
        <v>0</v>
      </c>
      <c r="E26" s="7">
        <f t="shared" si="12"/>
        <v>0</v>
      </c>
      <c r="F26" s="12">
        <v>0.04</v>
      </c>
      <c r="G26" s="8">
        <f t="shared" si="13"/>
        <v>0</v>
      </c>
      <c r="H26" s="8">
        <f t="shared" si="14"/>
        <v>0</v>
      </c>
      <c r="I26" s="11">
        <v>0</v>
      </c>
      <c r="J26" s="9">
        <f t="shared" si="15"/>
        <v>0</v>
      </c>
      <c r="K26" s="13">
        <f t="shared" si="5"/>
        <v>0</v>
      </c>
      <c r="L26" s="9">
        <f t="shared" si="16"/>
        <v>0</v>
      </c>
      <c r="M26" s="9">
        <f t="shared" si="17"/>
        <v>0</v>
      </c>
      <c r="N26" s="5">
        <v>0.5</v>
      </c>
      <c r="O26" s="9">
        <f t="shared" si="18"/>
        <v>0.5</v>
      </c>
      <c r="P26" s="13">
        <f t="shared" si="19"/>
        <v>0.5</v>
      </c>
      <c r="Q26" s="9">
        <f t="shared" si="20"/>
        <v>0.5</v>
      </c>
      <c r="R26" s="13">
        <f t="shared" si="21"/>
        <v>0.5</v>
      </c>
    </row>
    <row r="27" spans="1:18" x14ac:dyDescent="0.25">
      <c r="A27" s="11"/>
      <c r="B27" s="10">
        <v>75</v>
      </c>
      <c r="C27" s="4">
        <v>0</v>
      </c>
      <c r="D27" s="2">
        <f t="shared" si="0"/>
        <v>0</v>
      </c>
      <c r="E27" s="7">
        <f t="shared" si="12"/>
        <v>0</v>
      </c>
      <c r="F27" s="12">
        <v>0.04</v>
      </c>
      <c r="G27" s="8">
        <f t="shared" si="13"/>
        <v>0</v>
      </c>
      <c r="H27" s="8">
        <f t="shared" si="14"/>
        <v>0</v>
      </c>
      <c r="I27" s="11">
        <v>0</v>
      </c>
      <c r="J27" s="9">
        <f t="shared" si="15"/>
        <v>0</v>
      </c>
      <c r="K27" s="13">
        <f t="shared" si="5"/>
        <v>0</v>
      </c>
      <c r="L27" s="9">
        <f t="shared" si="16"/>
        <v>0</v>
      </c>
      <c r="M27" s="9">
        <f t="shared" si="17"/>
        <v>0</v>
      </c>
      <c r="N27" s="5">
        <v>0.5</v>
      </c>
      <c r="O27" s="9">
        <f t="shared" si="18"/>
        <v>0.5</v>
      </c>
      <c r="P27" s="13">
        <f t="shared" si="19"/>
        <v>0.5</v>
      </c>
      <c r="Q27" s="9">
        <f t="shared" si="20"/>
        <v>0.5</v>
      </c>
      <c r="R27" s="13">
        <f t="shared" si="21"/>
        <v>0.5</v>
      </c>
    </row>
    <row r="28" spans="1:18" x14ac:dyDescent="0.25">
      <c r="A28" s="11"/>
      <c r="B28" s="10">
        <v>75</v>
      </c>
      <c r="C28" s="4">
        <v>0</v>
      </c>
      <c r="D28" s="2">
        <f t="shared" si="0"/>
        <v>0</v>
      </c>
      <c r="E28" s="7">
        <f t="shared" si="12"/>
        <v>0</v>
      </c>
      <c r="F28" s="12">
        <v>0.04</v>
      </c>
      <c r="G28" s="8">
        <f t="shared" si="13"/>
        <v>0</v>
      </c>
      <c r="H28" s="8">
        <f t="shared" si="14"/>
        <v>0</v>
      </c>
      <c r="I28" s="11">
        <v>0</v>
      </c>
      <c r="J28" s="9">
        <f t="shared" si="15"/>
        <v>0</v>
      </c>
      <c r="K28" s="13">
        <f t="shared" si="5"/>
        <v>0</v>
      </c>
      <c r="L28" s="9">
        <f t="shared" si="16"/>
        <v>0</v>
      </c>
      <c r="M28" s="9">
        <f t="shared" si="17"/>
        <v>0</v>
      </c>
      <c r="N28" s="5">
        <v>0.5</v>
      </c>
      <c r="O28" s="9">
        <f t="shared" si="18"/>
        <v>0.5</v>
      </c>
      <c r="P28" s="13">
        <f t="shared" si="19"/>
        <v>0.5</v>
      </c>
      <c r="Q28" s="9">
        <f t="shared" si="20"/>
        <v>0.5</v>
      </c>
      <c r="R28" s="13">
        <f t="shared" si="21"/>
        <v>0.5</v>
      </c>
    </row>
    <row r="29" spans="1:18" x14ac:dyDescent="0.25">
      <c r="A29" s="11"/>
      <c r="B29" s="10">
        <v>75</v>
      </c>
      <c r="C29" s="4">
        <v>0</v>
      </c>
      <c r="D29" s="2">
        <f t="shared" si="0"/>
        <v>0</v>
      </c>
      <c r="E29" s="7">
        <f t="shared" si="12"/>
        <v>0</v>
      </c>
      <c r="F29" s="12">
        <v>0.04</v>
      </c>
      <c r="G29" s="8">
        <f t="shared" si="13"/>
        <v>0</v>
      </c>
      <c r="H29" s="8">
        <f t="shared" si="14"/>
        <v>0</v>
      </c>
      <c r="I29" s="11">
        <v>0</v>
      </c>
      <c r="J29" s="9">
        <f t="shared" si="15"/>
        <v>0</v>
      </c>
      <c r="K29" s="13">
        <f t="shared" si="5"/>
        <v>0</v>
      </c>
      <c r="L29" s="9">
        <f t="shared" si="16"/>
        <v>0</v>
      </c>
      <c r="M29" s="9">
        <f t="shared" si="17"/>
        <v>0</v>
      </c>
      <c r="N29" s="5">
        <v>0.5</v>
      </c>
      <c r="O29" s="9">
        <f t="shared" si="18"/>
        <v>0.5</v>
      </c>
      <c r="P29" s="13">
        <f t="shared" si="19"/>
        <v>0.5</v>
      </c>
      <c r="Q29" s="9">
        <f t="shared" si="20"/>
        <v>0.5</v>
      </c>
      <c r="R29" s="13">
        <f t="shared" si="21"/>
        <v>0.5</v>
      </c>
    </row>
    <row r="30" spans="1:18" x14ac:dyDescent="0.25">
      <c r="A30" s="11"/>
      <c r="B30" s="10">
        <v>75</v>
      </c>
      <c r="C30" s="4">
        <v>0</v>
      </c>
      <c r="D30" s="2">
        <f t="shared" si="0"/>
        <v>0</v>
      </c>
      <c r="E30" s="7">
        <f t="shared" si="12"/>
        <v>0</v>
      </c>
      <c r="F30" s="12">
        <v>0.04</v>
      </c>
      <c r="G30" s="8">
        <f t="shared" si="13"/>
        <v>0</v>
      </c>
      <c r="H30" s="8">
        <f t="shared" si="14"/>
        <v>0</v>
      </c>
      <c r="I30" s="11">
        <v>0</v>
      </c>
      <c r="J30" s="9">
        <f t="shared" si="15"/>
        <v>0</v>
      </c>
      <c r="K30" s="13">
        <f t="shared" si="5"/>
        <v>0</v>
      </c>
      <c r="L30" s="9">
        <f t="shared" si="16"/>
        <v>0</v>
      </c>
      <c r="M30" s="9">
        <f t="shared" si="17"/>
        <v>0</v>
      </c>
      <c r="N30" s="5">
        <v>0.5</v>
      </c>
      <c r="O30" s="9">
        <f t="shared" si="18"/>
        <v>0.5</v>
      </c>
      <c r="P30" s="13">
        <f t="shared" si="19"/>
        <v>0.5</v>
      </c>
      <c r="Q30" s="9">
        <f t="shared" si="20"/>
        <v>0.5</v>
      </c>
      <c r="R30" s="13">
        <f t="shared" si="21"/>
        <v>0.5</v>
      </c>
    </row>
    <row r="31" spans="1:18" x14ac:dyDescent="0.25">
      <c r="B31" s="6"/>
      <c r="C31" s="2"/>
      <c r="D31" s="2"/>
    </row>
    <row r="32" spans="1:18" x14ac:dyDescent="0.25">
      <c r="A32" s="1" t="s">
        <v>31</v>
      </c>
      <c r="B32" s="6"/>
      <c r="C32" s="2"/>
      <c r="D32" s="2"/>
    </row>
    <row r="33" spans="1:7" x14ac:dyDescent="0.25">
      <c r="B33" s="6"/>
      <c r="C33" s="15">
        <v>3</v>
      </c>
      <c r="D33" s="2" t="s">
        <v>33</v>
      </c>
      <c r="E33" s="14">
        <v>4</v>
      </c>
      <c r="F33" s="2" t="s">
        <v>34</v>
      </c>
    </row>
    <row r="34" spans="1:7" x14ac:dyDescent="0.25">
      <c r="A34" t="s">
        <v>32</v>
      </c>
      <c r="B34" s="6">
        <v>5.0599999999999996</v>
      </c>
      <c r="C34" s="2">
        <f>B34*C33</f>
        <v>15.18</v>
      </c>
      <c r="D34" s="3">
        <f>C34-B34</f>
        <v>10.120000000000001</v>
      </c>
      <c r="E34" s="2">
        <f>B34*E33</f>
        <v>20.239999999999998</v>
      </c>
      <c r="F34" s="16">
        <f>E34-B34</f>
        <v>15.18</v>
      </c>
      <c r="G34" t="s">
        <v>35</v>
      </c>
    </row>
    <row r="35" spans="1:7" x14ac:dyDescent="0.25">
      <c r="B35" s="6">
        <v>9.36</v>
      </c>
      <c r="C35" s="2">
        <f>B35*C33</f>
        <v>28.08</v>
      </c>
      <c r="D35" s="3">
        <f t="shared" ref="D35:D37" si="22">C35-B35</f>
        <v>18.72</v>
      </c>
      <c r="E35" s="2">
        <f>B35*E33</f>
        <v>37.44</v>
      </c>
      <c r="F35" s="16">
        <f>E35-B35</f>
        <v>28.08</v>
      </c>
      <c r="G35" t="s">
        <v>35</v>
      </c>
    </row>
    <row r="36" spans="1:7" x14ac:dyDescent="0.25">
      <c r="B36" s="6">
        <v>13.49</v>
      </c>
      <c r="C36" s="2">
        <f>B36*C33</f>
        <v>40.47</v>
      </c>
      <c r="D36" s="3">
        <f t="shared" si="22"/>
        <v>26.979999999999997</v>
      </c>
      <c r="E36" s="2">
        <f>B36*E33</f>
        <v>53.96</v>
      </c>
      <c r="F36" s="16">
        <f>E36-B36</f>
        <v>40.47</v>
      </c>
      <c r="G36" t="s">
        <v>36</v>
      </c>
    </row>
    <row r="37" spans="1:7" x14ac:dyDescent="0.25">
      <c r="B37" s="6">
        <v>19.04</v>
      </c>
      <c r="C37" s="2">
        <f>B37*C33</f>
        <v>57.12</v>
      </c>
      <c r="D37" s="3">
        <f t="shared" si="22"/>
        <v>38.08</v>
      </c>
      <c r="E37" s="2">
        <f>B37*E33</f>
        <v>76.16</v>
      </c>
      <c r="F37" s="16">
        <f>E37-B37</f>
        <v>57.12</v>
      </c>
      <c r="G37" t="s">
        <v>36</v>
      </c>
    </row>
    <row r="38" spans="1:7" x14ac:dyDescent="0.25">
      <c r="B38" s="6"/>
      <c r="C38" s="2"/>
      <c r="D38" s="2"/>
    </row>
    <row r="39" spans="1:7" x14ac:dyDescent="0.25">
      <c r="B39" s="6"/>
      <c r="C39" s="2"/>
      <c r="D39" s="2"/>
    </row>
    <row r="40" spans="1:7" x14ac:dyDescent="0.25">
      <c r="B40" s="6"/>
      <c r="C40" s="2"/>
      <c r="D40" s="2"/>
    </row>
    <row r="41" spans="1:7" x14ac:dyDescent="0.25">
      <c r="B41" s="6"/>
      <c r="C41" s="2"/>
      <c r="D41" s="2"/>
    </row>
    <row r="42" spans="1:7" x14ac:dyDescent="0.25">
      <c r="B42" s="6"/>
      <c r="C42" s="2"/>
      <c r="D42" s="2"/>
    </row>
    <row r="43" spans="1:7" x14ac:dyDescent="0.25">
      <c r="B43" s="6"/>
      <c r="C43" s="2"/>
      <c r="D43" s="2"/>
    </row>
    <row r="44" spans="1:7" x14ac:dyDescent="0.25">
      <c r="B44" s="6"/>
      <c r="C44" s="2"/>
      <c r="D44" s="2"/>
    </row>
    <row r="45" spans="1:7" x14ac:dyDescent="0.25">
      <c r="B45" s="6"/>
      <c r="C45" s="2"/>
      <c r="D45" s="2"/>
    </row>
    <row r="46" spans="1:7" x14ac:dyDescent="0.25">
      <c r="B46" s="6"/>
      <c r="C46" s="2"/>
      <c r="D46" s="2"/>
    </row>
    <row r="47" spans="1:7" x14ac:dyDescent="0.25">
      <c r="B47" s="6"/>
      <c r="C47" s="2"/>
      <c r="D47" s="2"/>
    </row>
    <row r="48" spans="1:7" x14ac:dyDescent="0.25">
      <c r="B48" s="6"/>
      <c r="C48" s="2"/>
      <c r="D48" s="2"/>
    </row>
    <row r="49" spans="2:4" x14ac:dyDescent="0.25">
      <c r="B49" s="6"/>
      <c r="C49" s="2"/>
      <c r="D49" s="2"/>
    </row>
    <row r="50" spans="2:4" x14ac:dyDescent="0.25">
      <c r="B50" s="6"/>
      <c r="C50" s="2"/>
      <c r="D50" s="2"/>
    </row>
    <row r="51" spans="2:4" x14ac:dyDescent="0.25">
      <c r="B51" s="6"/>
      <c r="C51" s="2"/>
      <c r="D51" s="2"/>
    </row>
    <row r="52" spans="2:4" x14ac:dyDescent="0.25">
      <c r="B52" s="6"/>
      <c r="C52" s="2"/>
      <c r="D52" s="2"/>
    </row>
    <row r="53" spans="2:4" x14ac:dyDescent="0.25">
      <c r="C53" s="2"/>
      <c r="D53" s="2"/>
    </row>
    <row r="54" spans="2:4" x14ac:dyDescent="0.25">
      <c r="C54" s="2"/>
      <c r="D54" s="2"/>
    </row>
    <row r="55" spans="2:4" x14ac:dyDescent="0.25">
      <c r="C55" s="2"/>
      <c r="D55" s="2"/>
    </row>
    <row r="56" spans="2:4" x14ac:dyDescent="0.25">
      <c r="C56" s="2"/>
      <c r="D56" s="2"/>
    </row>
    <row r="57" spans="2:4" x14ac:dyDescent="0.25">
      <c r="C57" s="2"/>
      <c r="D57" s="2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Rudolf Gißibl</dc:creator>
  <cp:lastModifiedBy>Rudolf Gißibl</cp:lastModifiedBy>
  <dcterms:created xsi:type="dcterms:W3CDTF">2026-01-24T04:26:25Z</dcterms:created>
  <dcterms:modified xsi:type="dcterms:W3CDTF">2026-01-24T05:54:47Z</dcterms:modified>
</cp:coreProperties>
</file>